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Sheet1" sheetId="1" r:id="rId1"/>
    <sheet name="Sheet2" sheetId="2" r:id="rId2"/>
  </sheets>
  <definedNames>
    <definedName name="_xlnm.Print_Area" localSheetId="0">'Sheet1'!$A$1:$M$32</definedName>
  </definedNames>
  <calcPr fullCalcOnLoad="1"/>
</workbook>
</file>

<file path=xl/sharedStrings.xml><?xml version="1.0" encoding="utf-8"?>
<sst xmlns="http://schemas.openxmlformats.org/spreadsheetml/2006/main" count="36" uniqueCount="32">
  <si>
    <t>Nombre</t>
  </si>
  <si>
    <t>Puesto</t>
  </si>
  <si>
    <t>OD</t>
  </si>
  <si>
    <t>OI</t>
  </si>
  <si>
    <t>INDICE</t>
  </si>
  <si>
    <t>O+D</t>
  </si>
  <si>
    <t>Hipoacusia Bilateral Comb.</t>
  </si>
  <si>
    <t>CALCULO DE HIPOACUSIA BILATERAL COMBINADA</t>
  </si>
  <si>
    <t>Dr. Carlos Espejo</t>
  </si>
  <si>
    <t>OIDOS</t>
  </si>
  <si>
    <t>suma</t>
  </si>
  <si>
    <t>entre 4</t>
  </si>
  <si>
    <t>X .8</t>
  </si>
  <si>
    <t>O-D</t>
  </si>
  <si>
    <t>O I</t>
  </si>
  <si>
    <t>X</t>
  </si>
  <si>
    <t>SUMA</t>
  </si>
  <si>
    <t>ENTRE 8</t>
  </si>
  <si>
    <t>RESULTADO</t>
  </si>
  <si>
    <t>AUDIOMETRIA</t>
  </si>
  <si>
    <t>cotejar con</t>
  </si>
  <si>
    <t>tablas</t>
  </si>
  <si>
    <t>Noé Sordo Noye</t>
  </si>
  <si>
    <t>triturador</t>
  </si>
  <si>
    <t>HBC</t>
  </si>
  <si>
    <t>A</t>
  </si>
  <si>
    <t>B</t>
  </si>
  <si>
    <t xml:space="preserve"> </t>
  </si>
  <si>
    <t>SI HBC ESTA EN  TABLA 1</t>
  </si>
  <si>
    <t>SI HBC ESTA EN  TABLA 2</t>
  </si>
  <si>
    <t>Solo llena los  espacios en blanco y listo !</t>
  </si>
  <si>
    <t>Ing. Remigio Sánchez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</si>
</sst>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0"/>
    </font>
    <font>
      <b/>
      <sz val="20"/>
      <color indexed="8"/>
      <name val="Arial"/>
      <family val="2"/>
    </font>
    <font>
      <b/>
      <sz val="48"/>
      <name val="Arial"/>
      <family val="0"/>
    </font>
    <font>
      <b/>
      <sz val="8"/>
      <name val="Arial"/>
      <family val="2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3" fillId="18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1" fontId="0" fillId="0" borderId="0" xfId="0" applyNumberFormat="1" applyAlignment="1">
      <alignment horizontal="centerContinuous"/>
    </xf>
    <xf numFmtId="0" fontId="2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3" fillId="32" borderId="0" xfId="0" applyFont="1" applyFill="1" applyBorder="1" applyAlignment="1">
      <alignment horizontal="centerContinuous"/>
    </xf>
    <xf numFmtId="0" fontId="13" fillId="32" borderId="0" xfId="0" applyFont="1" applyFill="1" applyBorder="1" applyAlignment="1">
      <alignment horizontal="center"/>
    </xf>
    <xf numFmtId="0" fontId="4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32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4" fillId="18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11" fillId="18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32" borderId="0" xfId="0" applyFont="1" applyFill="1" applyBorder="1" applyAlignment="1">
      <alignment horizontal="centerContinuous"/>
    </xf>
    <xf numFmtId="0" fontId="3" fillId="32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3" fillId="38" borderId="10" xfId="0" applyFont="1" applyFill="1" applyBorder="1" applyAlignment="1">
      <alignment horizontal="centerContinuous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right"/>
    </xf>
    <xf numFmtId="0" fontId="3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2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19</xdr:row>
      <xdr:rowOff>209550</xdr:rowOff>
    </xdr:from>
    <xdr:to>
      <xdr:col>8</xdr:col>
      <xdr:colOff>9525</xdr:colOff>
      <xdr:row>19</xdr:row>
      <xdr:rowOff>209550</xdr:rowOff>
    </xdr:to>
    <xdr:sp>
      <xdr:nvSpPr>
        <xdr:cNvPr id="1" name="Line 8"/>
        <xdr:cNvSpPr>
          <a:spLocks/>
        </xdr:cNvSpPr>
      </xdr:nvSpPr>
      <xdr:spPr>
        <a:xfrm flipH="1">
          <a:off x="4876800" y="4505325"/>
          <a:ext cx="13049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66675</xdr:rowOff>
    </xdr:from>
    <xdr:to>
      <xdr:col>1</xdr:col>
      <xdr:colOff>1419225</xdr:colOff>
      <xdr:row>31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21940" r="21940"/>
        <a:stretch>
          <a:fillRect/>
        </a:stretch>
      </xdr:blipFill>
      <xdr:spPr>
        <a:xfrm>
          <a:off x="19050" y="2952750"/>
          <a:ext cx="313372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8</xdr:row>
      <xdr:rowOff>9525</xdr:rowOff>
    </xdr:from>
    <xdr:to>
      <xdr:col>1</xdr:col>
      <xdr:colOff>1438275</xdr:colOff>
      <xdr:row>13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21940" t="31294" r="21940" b="40147"/>
        <a:stretch>
          <a:fillRect/>
        </a:stretch>
      </xdr:blipFill>
      <xdr:spPr>
        <a:xfrm>
          <a:off x="28575" y="1609725"/>
          <a:ext cx="3143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12</xdr:row>
      <xdr:rowOff>257175</xdr:rowOff>
    </xdr:from>
    <xdr:to>
      <xdr:col>1</xdr:col>
      <xdr:colOff>1343025</xdr:colOff>
      <xdr:row>31</xdr:row>
      <xdr:rowOff>180975</xdr:rowOff>
    </xdr:to>
    <xdr:sp>
      <xdr:nvSpPr>
        <xdr:cNvPr id="4" name="Rectangle 7"/>
        <xdr:cNvSpPr>
          <a:spLocks/>
        </xdr:cNvSpPr>
      </xdr:nvSpPr>
      <xdr:spPr>
        <a:xfrm>
          <a:off x="2733675" y="2886075"/>
          <a:ext cx="342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18</xdr:row>
      <xdr:rowOff>104775</xdr:rowOff>
    </xdr:from>
    <xdr:to>
      <xdr:col>3</xdr:col>
      <xdr:colOff>0</xdr:colOff>
      <xdr:row>18</xdr:row>
      <xdr:rowOff>104775</xdr:rowOff>
    </xdr:to>
    <xdr:sp>
      <xdr:nvSpPr>
        <xdr:cNvPr id="5" name="Line 9"/>
        <xdr:cNvSpPr>
          <a:spLocks/>
        </xdr:cNvSpPr>
      </xdr:nvSpPr>
      <xdr:spPr>
        <a:xfrm flipH="1">
          <a:off x="3286125" y="4143375"/>
          <a:ext cx="504825" cy="0"/>
        </a:xfrm>
        <a:prstGeom prst="line">
          <a:avLst/>
        </a:prstGeom>
        <a:noFill/>
        <a:ln w="762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257175</xdr:rowOff>
    </xdr:from>
    <xdr:to>
      <xdr:col>3</xdr:col>
      <xdr:colOff>152400</xdr:colOff>
      <xdr:row>21</xdr:row>
      <xdr:rowOff>114300</xdr:rowOff>
    </xdr:to>
    <xdr:sp>
      <xdr:nvSpPr>
        <xdr:cNvPr id="6" name="Line 10"/>
        <xdr:cNvSpPr>
          <a:spLocks/>
        </xdr:cNvSpPr>
      </xdr:nvSpPr>
      <xdr:spPr>
        <a:xfrm flipH="1">
          <a:off x="3257550" y="4295775"/>
          <a:ext cx="685800" cy="638175"/>
        </a:xfrm>
        <a:prstGeom prst="line">
          <a:avLst/>
        </a:prstGeom>
        <a:noFill/>
        <a:ln w="762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57150</xdr:rowOff>
    </xdr:from>
    <xdr:to>
      <xdr:col>5</xdr:col>
      <xdr:colOff>19050</xdr:colOff>
      <xdr:row>23</xdr:row>
      <xdr:rowOff>57150</xdr:rowOff>
    </xdr:to>
    <xdr:sp>
      <xdr:nvSpPr>
        <xdr:cNvPr id="7" name="Line 12"/>
        <xdr:cNvSpPr>
          <a:spLocks/>
        </xdr:cNvSpPr>
      </xdr:nvSpPr>
      <xdr:spPr>
        <a:xfrm>
          <a:off x="3181350" y="5257800"/>
          <a:ext cx="1400175" cy="0"/>
        </a:xfrm>
        <a:prstGeom prst="line">
          <a:avLst/>
        </a:prstGeom>
        <a:noFill/>
        <a:ln w="762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28575</xdr:rowOff>
    </xdr:from>
    <xdr:to>
      <xdr:col>2</xdr:col>
      <xdr:colOff>0</xdr:colOff>
      <xdr:row>32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0" y="1628775"/>
          <a:ext cx="3181350" cy="5619750"/>
        </a:xfrm>
        <a:prstGeom prst="rect">
          <a:avLst/>
        </a:prstGeom>
        <a:noFill/>
        <a:ln w="762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9525</xdr:rowOff>
    </xdr:from>
    <xdr:to>
      <xdr:col>6</xdr:col>
      <xdr:colOff>0</xdr:colOff>
      <xdr:row>23</xdr:row>
      <xdr:rowOff>9525</xdr:rowOff>
    </xdr:to>
    <xdr:sp>
      <xdr:nvSpPr>
        <xdr:cNvPr id="9" name="Oval 34"/>
        <xdr:cNvSpPr>
          <a:spLocks/>
        </xdr:cNvSpPr>
      </xdr:nvSpPr>
      <xdr:spPr>
        <a:xfrm>
          <a:off x="4610100" y="4829175"/>
          <a:ext cx="4095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1 1</a:t>
          </a:r>
        </a:p>
      </xdr:txBody>
    </xdr:sp>
    <xdr:clientData/>
  </xdr:twoCellAnchor>
  <xdr:oneCellAnchor>
    <xdr:from>
      <xdr:col>9</xdr:col>
      <xdr:colOff>371475</xdr:colOff>
      <xdr:row>23</xdr:row>
      <xdr:rowOff>152400</xdr:rowOff>
    </xdr:from>
    <xdr:ext cx="95250" cy="219075"/>
    <xdr:sp fLocksText="0">
      <xdr:nvSpPr>
        <xdr:cNvPr id="10" name="Text Box 36"/>
        <xdr:cNvSpPr txBox="1">
          <a:spLocks noChangeArrowheads="1"/>
        </xdr:cNvSpPr>
      </xdr:nvSpPr>
      <xdr:spPr>
        <a:xfrm>
          <a:off x="7153275" y="5353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23</xdr:row>
      <xdr:rowOff>0</xdr:rowOff>
    </xdr:from>
    <xdr:ext cx="419100" cy="371475"/>
    <xdr:sp>
      <xdr:nvSpPr>
        <xdr:cNvPr id="11" name="Text Box 37"/>
        <xdr:cNvSpPr txBox="1">
          <a:spLocks noChangeArrowheads="1"/>
        </xdr:cNvSpPr>
      </xdr:nvSpPr>
      <xdr:spPr>
        <a:xfrm>
          <a:off x="4572000" y="5200650"/>
          <a:ext cx="419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IPP</a:t>
          </a:r>
        </a:p>
      </xdr:txBody>
    </xdr:sp>
    <xdr:clientData/>
  </xdr:oneCellAnchor>
  <xdr:twoCellAnchor>
    <xdr:from>
      <xdr:col>5</xdr:col>
      <xdr:colOff>66675</xdr:colOff>
      <xdr:row>29</xdr:row>
      <xdr:rowOff>0</xdr:rowOff>
    </xdr:from>
    <xdr:to>
      <xdr:col>6</xdr:col>
      <xdr:colOff>19050</xdr:colOff>
      <xdr:row>30</xdr:row>
      <xdr:rowOff>123825</xdr:rowOff>
    </xdr:to>
    <xdr:sp>
      <xdr:nvSpPr>
        <xdr:cNvPr id="12" name="Oval 39"/>
        <xdr:cNvSpPr>
          <a:spLocks/>
        </xdr:cNvSpPr>
      </xdr:nvSpPr>
      <xdr:spPr>
        <a:xfrm>
          <a:off x="4629150" y="6477000"/>
          <a:ext cx="4095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2 1</a:t>
          </a:r>
        </a:p>
      </xdr:txBody>
    </xdr:sp>
    <xdr:clientData/>
  </xdr:twoCellAnchor>
  <xdr:oneCellAnchor>
    <xdr:from>
      <xdr:col>5</xdr:col>
      <xdr:colOff>28575</xdr:colOff>
      <xdr:row>30</xdr:row>
      <xdr:rowOff>114300</xdr:rowOff>
    </xdr:from>
    <xdr:ext cx="419100" cy="371475"/>
    <xdr:sp>
      <xdr:nvSpPr>
        <xdr:cNvPr id="13" name="Text Box 40"/>
        <xdr:cNvSpPr txBox="1">
          <a:spLocks noChangeArrowheads="1"/>
        </xdr:cNvSpPr>
      </xdr:nvSpPr>
      <xdr:spPr>
        <a:xfrm>
          <a:off x="4591050" y="6848475"/>
          <a:ext cx="419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IPP</a:t>
          </a:r>
        </a:p>
      </xdr:txBody>
    </xdr:sp>
    <xdr:clientData/>
  </xdr:oneCellAnchor>
  <xdr:twoCellAnchor>
    <xdr:from>
      <xdr:col>0</xdr:col>
      <xdr:colOff>381000</xdr:colOff>
      <xdr:row>16</xdr:row>
      <xdr:rowOff>66675</xdr:rowOff>
    </xdr:from>
    <xdr:to>
      <xdr:col>1</xdr:col>
      <xdr:colOff>619125</xdr:colOff>
      <xdr:row>17</xdr:row>
      <xdr:rowOff>66675</xdr:rowOff>
    </xdr:to>
    <xdr:sp>
      <xdr:nvSpPr>
        <xdr:cNvPr id="14" name="Rectangle 41"/>
        <xdr:cNvSpPr>
          <a:spLocks/>
        </xdr:cNvSpPr>
      </xdr:nvSpPr>
      <xdr:spPr>
        <a:xfrm>
          <a:off x="381000" y="3590925"/>
          <a:ext cx="1971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31</xdr:row>
      <xdr:rowOff>123825</xdr:rowOff>
    </xdr:from>
    <xdr:to>
      <xdr:col>1</xdr:col>
      <xdr:colOff>638175</xdr:colOff>
      <xdr:row>31</xdr:row>
      <xdr:rowOff>200025</xdr:rowOff>
    </xdr:to>
    <xdr:sp>
      <xdr:nvSpPr>
        <xdr:cNvPr id="15" name="Rectangle 42"/>
        <xdr:cNvSpPr>
          <a:spLocks/>
        </xdr:cNvSpPr>
      </xdr:nvSpPr>
      <xdr:spPr>
        <a:xfrm>
          <a:off x="390525" y="7115175"/>
          <a:ext cx="1981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1162050</xdr:colOff>
      <xdr:row>15</xdr:row>
      <xdr:rowOff>38100</xdr:rowOff>
    </xdr:from>
    <xdr:to>
      <xdr:col>0</xdr:col>
      <xdr:colOff>1571625</xdr:colOff>
      <xdr:row>16</xdr:row>
      <xdr:rowOff>142875</xdr:rowOff>
    </xdr:to>
    <xdr:sp>
      <xdr:nvSpPr>
        <xdr:cNvPr id="16" name="Oval 43"/>
        <xdr:cNvSpPr>
          <a:spLocks/>
        </xdr:cNvSpPr>
      </xdr:nvSpPr>
      <xdr:spPr>
        <a:xfrm>
          <a:off x="1162050" y="3305175"/>
          <a:ext cx="40957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1 1</a:t>
          </a:r>
        </a:p>
      </xdr:txBody>
    </xdr:sp>
    <xdr:clientData/>
  </xdr:twoCellAnchor>
  <xdr:twoCellAnchor>
    <xdr:from>
      <xdr:col>0</xdr:col>
      <xdr:colOff>1181100</xdr:colOff>
      <xdr:row>23</xdr:row>
      <xdr:rowOff>0</xdr:rowOff>
    </xdr:from>
    <xdr:to>
      <xdr:col>0</xdr:col>
      <xdr:colOff>1590675</xdr:colOff>
      <xdr:row>24</xdr:row>
      <xdr:rowOff>190500</xdr:rowOff>
    </xdr:to>
    <xdr:sp>
      <xdr:nvSpPr>
        <xdr:cNvPr id="17" name="Oval 44"/>
        <xdr:cNvSpPr>
          <a:spLocks/>
        </xdr:cNvSpPr>
      </xdr:nvSpPr>
      <xdr:spPr>
        <a:xfrm>
          <a:off x="1181100" y="5200650"/>
          <a:ext cx="4095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48"/>
  <sheetViews>
    <sheetView tabSelected="1" zoomScale="75" zoomScaleNormal="75" zoomScalePageLayoutView="0" workbookViewId="0" topLeftCell="A1">
      <selection activeCell="O9" sqref="O9"/>
    </sheetView>
  </sheetViews>
  <sheetFormatPr defaultColWidth="9.140625" defaultRowHeight="12.75"/>
  <cols>
    <col min="1" max="1" width="26.00390625" style="0" customWidth="1"/>
    <col min="2" max="2" width="21.7109375" style="0" customWidth="1"/>
    <col min="4" max="4" width="5.57421875" style="0" customWidth="1"/>
    <col min="5" max="5" width="6.00390625" style="0" customWidth="1"/>
    <col min="6" max="6" width="6.8515625" style="0" customWidth="1"/>
    <col min="7" max="7" width="8.421875" style="0" customWidth="1"/>
    <col min="8" max="8" width="8.8515625" style="0" customWidth="1"/>
    <col min="10" max="10" width="7.57421875" style="0" customWidth="1"/>
    <col min="11" max="11" width="7.7109375" style="0" customWidth="1"/>
    <col min="12" max="12" width="16.28125" style="0" customWidth="1"/>
    <col min="13" max="13" width="0.2890625" style="0" hidden="1" customWidth="1"/>
  </cols>
  <sheetData>
    <row r="1" spans="1:13" ht="23.25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1"/>
      <c r="B2" s="11"/>
      <c r="C2" s="15" t="s">
        <v>30</v>
      </c>
      <c r="D2" s="15"/>
      <c r="E2" s="15"/>
      <c r="F2" s="15"/>
      <c r="G2" s="15"/>
      <c r="H2" s="11"/>
      <c r="I2" s="11"/>
      <c r="J2" s="16" t="s">
        <v>8</v>
      </c>
      <c r="K2" s="16"/>
      <c r="L2" s="16"/>
      <c r="M2" s="11"/>
    </row>
    <row r="3" spans="1:13" ht="12.75">
      <c r="A3" s="11"/>
      <c r="B3" s="11"/>
      <c r="C3" s="17" t="s">
        <v>19</v>
      </c>
      <c r="D3" s="17"/>
      <c r="E3" s="17"/>
      <c r="F3" s="17"/>
      <c r="G3" s="17"/>
      <c r="H3" s="10"/>
      <c r="I3" s="11"/>
      <c r="J3" s="15" t="s">
        <v>31</v>
      </c>
      <c r="K3" s="11"/>
      <c r="L3" s="11"/>
      <c r="M3" s="18"/>
    </row>
    <row r="4" spans="1:13" ht="12.75">
      <c r="A4" s="19" t="s">
        <v>0</v>
      </c>
      <c r="B4" s="19" t="s">
        <v>1</v>
      </c>
      <c r="C4" s="20"/>
      <c r="D4" s="40">
        <v>500</v>
      </c>
      <c r="E4" s="40">
        <v>1000</v>
      </c>
      <c r="F4" s="40">
        <v>2000</v>
      </c>
      <c r="G4" s="40">
        <v>3000</v>
      </c>
      <c r="H4" s="21"/>
      <c r="I4" s="21"/>
      <c r="J4" s="11"/>
      <c r="K4" s="11"/>
      <c r="L4" s="11"/>
      <c r="M4" s="18"/>
    </row>
    <row r="5" spans="1:13" ht="12.75">
      <c r="A5" s="22" t="s">
        <v>22</v>
      </c>
      <c r="B5" s="22" t="s">
        <v>23</v>
      </c>
      <c r="C5" s="23" t="s">
        <v>2</v>
      </c>
      <c r="D5" s="64">
        <v>10</v>
      </c>
      <c r="E5" s="64">
        <v>10</v>
      </c>
      <c r="F5" s="64">
        <v>10</v>
      </c>
      <c r="G5" s="64">
        <v>40</v>
      </c>
      <c r="H5" s="11"/>
      <c r="I5" s="11"/>
      <c r="J5" s="11"/>
      <c r="K5" s="11"/>
      <c r="L5" s="11"/>
      <c r="M5" s="18"/>
    </row>
    <row r="6" spans="1:13" ht="12.75">
      <c r="A6" s="11"/>
      <c r="B6" s="11"/>
      <c r="C6" s="24" t="s">
        <v>3</v>
      </c>
      <c r="D6" s="64">
        <v>10</v>
      </c>
      <c r="E6" s="64">
        <v>0</v>
      </c>
      <c r="F6" s="64">
        <v>30</v>
      </c>
      <c r="G6" s="64">
        <v>30</v>
      </c>
      <c r="H6" s="11"/>
      <c r="I6" s="11"/>
      <c r="J6" s="11"/>
      <c r="K6" s="11"/>
      <c r="L6" s="11"/>
      <c r="M6" s="18"/>
    </row>
    <row r="7" spans="1:1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8"/>
    </row>
    <row r="8" spans="1:13" ht="26.25">
      <c r="A8" s="65" t="s">
        <v>6</v>
      </c>
      <c r="B8" s="66">
        <f>SUM(K12*7+K13*1)/8</f>
        <v>14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8"/>
    </row>
    <row r="9" spans="1:18" ht="20.25">
      <c r="A9" s="25"/>
      <c r="B9" s="25"/>
      <c r="C9" s="13"/>
      <c r="D9" s="13"/>
      <c r="E9" s="13"/>
      <c r="F9" s="13"/>
      <c r="G9" s="13"/>
      <c r="H9" s="13"/>
      <c r="I9" s="11"/>
      <c r="J9" s="11"/>
      <c r="K9" s="11"/>
      <c r="L9" s="11"/>
      <c r="M9" s="18"/>
      <c r="O9" s="1"/>
      <c r="P9" s="1"/>
      <c r="Q9" s="1"/>
      <c r="R9" s="1"/>
    </row>
    <row r="10" spans="1:18" ht="20.25">
      <c r="A10" s="25"/>
      <c r="B10" s="25"/>
      <c r="C10" s="13"/>
      <c r="D10" s="13"/>
      <c r="E10" s="13"/>
      <c r="F10" s="13"/>
      <c r="G10" s="13"/>
      <c r="H10" s="13"/>
      <c r="I10" s="11"/>
      <c r="J10" s="11"/>
      <c r="K10" s="11"/>
      <c r="L10" s="11"/>
      <c r="M10" s="25"/>
      <c r="N10" s="1"/>
      <c r="O10" s="1"/>
      <c r="P10" s="1"/>
      <c r="Q10" s="1"/>
      <c r="R10" s="12"/>
    </row>
    <row r="11" spans="1:13" ht="20.25">
      <c r="A11" s="18"/>
      <c r="B11" s="18"/>
      <c r="C11" s="11"/>
      <c r="D11" s="11"/>
      <c r="E11" s="41"/>
      <c r="F11" s="42" t="s">
        <v>10</v>
      </c>
      <c r="G11" s="43" t="s">
        <v>11</v>
      </c>
      <c r="H11" s="42" t="s">
        <v>12</v>
      </c>
      <c r="I11" s="11"/>
      <c r="J11" s="46" t="s">
        <v>9</v>
      </c>
      <c r="K11" s="46"/>
      <c r="L11" s="11"/>
      <c r="M11" s="18"/>
    </row>
    <row r="12" spans="1:16" ht="20.25">
      <c r="A12" s="18"/>
      <c r="B12" s="26"/>
      <c r="C12" s="27"/>
      <c r="D12" s="27"/>
      <c r="E12" s="44" t="s">
        <v>2</v>
      </c>
      <c r="F12" s="45">
        <f>SUM(D5+E5+F5+G5)</f>
        <v>70</v>
      </c>
      <c r="G12" s="45">
        <f>SUM(F12/4)</f>
        <v>17.5</v>
      </c>
      <c r="H12" s="45">
        <f>SUM(G12*0.8)</f>
        <v>14</v>
      </c>
      <c r="I12" s="11"/>
      <c r="J12" s="47" t="s">
        <v>13</v>
      </c>
      <c r="K12" s="45">
        <f>MIN(H12,H13)</f>
        <v>14</v>
      </c>
      <c r="L12" s="11"/>
      <c r="M12" s="28"/>
      <c r="N12" s="3"/>
      <c r="O12" s="3"/>
      <c r="P12" s="3"/>
    </row>
    <row r="13" spans="1:16" ht="20.25">
      <c r="A13" s="18"/>
      <c r="B13" s="26"/>
      <c r="C13" s="27"/>
      <c r="D13" s="27"/>
      <c r="E13" s="44" t="s">
        <v>14</v>
      </c>
      <c r="F13" s="45">
        <f>SUM(D6+E6+F6+G6)</f>
        <v>70</v>
      </c>
      <c r="G13" s="45">
        <f>SUM(F13/4)</f>
        <v>17.5</v>
      </c>
      <c r="H13" s="45">
        <f>SUM(G13*0.8)</f>
        <v>14</v>
      </c>
      <c r="I13" s="11"/>
      <c r="J13" s="47" t="s">
        <v>5</v>
      </c>
      <c r="K13" s="45">
        <f>MAX(H13,H12)</f>
        <v>14</v>
      </c>
      <c r="L13" s="11"/>
      <c r="M13" s="18"/>
      <c r="N13" s="3"/>
      <c r="O13" s="3"/>
      <c r="P13" s="3"/>
    </row>
    <row r="14" spans="1:16" ht="15">
      <c r="A14" s="18"/>
      <c r="B14" s="26"/>
      <c r="C14" s="27"/>
      <c r="D14" s="27"/>
      <c r="E14" s="27"/>
      <c r="F14" s="11"/>
      <c r="G14" s="11"/>
      <c r="H14" s="11"/>
      <c r="I14" s="11"/>
      <c r="J14" s="11"/>
      <c r="K14" s="11"/>
      <c r="L14" s="11"/>
      <c r="M14" s="18"/>
      <c r="N14" s="3"/>
      <c r="O14" s="3"/>
      <c r="P14" s="3"/>
    </row>
    <row r="15" spans="1:16" ht="15">
      <c r="A15" s="18"/>
      <c r="B15" s="26"/>
      <c r="C15" s="27"/>
      <c r="D15" s="27"/>
      <c r="E15" s="27"/>
      <c r="F15" s="11"/>
      <c r="G15" s="11"/>
      <c r="H15" s="51" t="s">
        <v>4</v>
      </c>
      <c r="I15" s="52" t="s">
        <v>15</v>
      </c>
      <c r="J15" s="53" t="s">
        <v>18</v>
      </c>
      <c r="K15" s="54"/>
      <c r="L15" s="11"/>
      <c r="M15" s="18"/>
      <c r="N15" s="3"/>
      <c r="O15" s="3"/>
      <c r="P15" s="3"/>
    </row>
    <row r="16" spans="1:16" ht="20.25">
      <c r="A16" s="18"/>
      <c r="B16" s="26"/>
      <c r="C16" s="27"/>
      <c r="D16" s="27"/>
      <c r="E16" s="27"/>
      <c r="F16" s="29"/>
      <c r="G16" s="48" t="s">
        <v>13</v>
      </c>
      <c r="H16" s="49">
        <f>SUM(K12)</f>
        <v>14</v>
      </c>
      <c r="I16" s="49">
        <v>7</v>
      </c>
      <c r="J16" s="50">
        <f>SUM(H16*I16)</f>
        <v>98</v>
      </c>
      <c r="K16" s="50"/>
      <c r="L16" s="30"/>
      <c r="M16" s="18"/>
      <c r="N16" s="5"/>
      <c r="O16" s="5"/>
      <c r="P16" s="5"/>
    </row>
    <row r="17" spans="1:16" ht="20.25">
      <c r="A17" s="18"/>
      <c r="B17" s="26"/>
      <c r="C17" s="27"/>
      <c r="D17" s="27"/>
      <c r="E17" s="27"/>
      <c r="F17" s="29"/>
      <c r="G17" s="48" t="s">
        <v>5</v>
      </c>
      <c r="H17" s="49">
        <f>SUM(K13)</f>
        <v>14</v>
      </c>
      <c r="I17" s="49">
        <v>1</v>
      </c>
      <c r="J17" s="50">
        <f>SUM(H17*I17)</f>
        <v>14</v>
      </c>
      <c r="K17" s="50"/>
      <c r="L17" s="11"/>
      <c r="M17" s="18"/>
      <c r="N17" s="5"/>
      <c r="O17" s="5"/>
      <c r="P17" s="5"/>
    </row>
    <row r="18" spans="1:16" ht="20.25">
      <c r="A18" s="18"/>
      <c r="B18" s="26"/>
      <c r="C18" s="27"/>
      <c r="D18" s="27"/>
      <c r="E18" s="27"/>
      <c r="F18" s="29"/>
      <c r="G18" s="29"/>
      <c r="H18" s="59" t="s">
        <v>16</v>
      </c>
      <c r="I18" s="60"/>
      <c r="J18" s="57">
        <f>SUM(J16+J17)</f>
        <v>112</v>
      </c>
      <c r="K18" s="55"/>
      <c r="L18" s="11"/>
      <c r="M18" s="18"/>
      <c r="N18" s="5"/>
      <c r="O18" s="5"/>
      <c r="P18" s="5"/>
    </row>
    <row r="19" spans="1:16" ht="20.25">
      <c r="A19" s="18"/>
      <c r="B19" s="26"/>
      <c r="C19" s="27"/>
      <c r="D19" s="31" t="s">
        <v>20</v>
      </c>
      <c r="E19" s="31"/>
      <c r="F19" s="31"/>
      <c r="G19" s="29"/>
      <c r="H19" s="61" t="s">
        <v>17</v>
      </c>
      <c r="I19" s="62"/>
      <c r="J19" s="13"/>
      <c r="K19" s="29"/>
      <c r="L19" s="29"/>
      <c r="M19" s="26"/>
      <c r="N19" s="8"/>
      <c r="O19" s="5"/>
      <c r="P19" s="5"/>
    </row>
    <row r="20" spans="1:16" ht="26.25">
      <c r="A20" s="18"/>
      <c r="B20" s="26"/>
      <c r="C20" s="27"/>
      <c r="D20" s="31" t="s">
        <v>21</v>
      </c>
      <c r="E20" s="31"/>
      <c r="F20" s="31"/>
      <c r="G20" s="29"/>
      <c r="H20" s="32"/>
      <c r="I20" s="58" t="s">
        <v>24</v>
      </c>
      <c r="J20" s="56">
        <f>SUM(J18/8)</f>
        <v>14</v>
      </c>
      <c r="K20" s="56"/>
      <c r="L20" s="63">
        <v>14</v>
      </c>
      <c r="M20" s="26"/>
      <c r="N20" s="5"/>
      <c r="O20" s="5"/>
      <c r="P20" s="9"/>
    </row>
    <row r="21" spans="1:16" ht="15">
      <c r="A21" s="18"/>
      <c r="B21" s="26"/>
      <c r="C21" s="27"/>
      <c r="D21" s="27"/>
      <c r="E21" s="27"/>
      <c r="F21" s="29"/>
      <c r="G21" s="29"/>
      <c r="H21" s="29"/>
      <c r="I21" s="29"/>
      <c r="J21" s="29"/>
      <c r="K21" s="29"/>
      <c r="L21" s="29" t="s">
        <v>27</v>
      </c>
      <c r="M21" s="26"/>
      <c r="N21" s="5"/>
      <c r="O21" s="5"/>
      <c r="P21" s="5"/>
    </row>
    <row r="22" spans="1:16" ht="15">
      <c r="A22" s="18"/>
      <c r="B22" s="26"/>
      <c r="C22" s="27"/>
      <c r="D22" s="27"/>
      <c r="E22" s="27"/>
      <c r="F22" s="33">
        <f>SUM(J20-5)</f>
        <v>9</v>
      </c>
      <c r="G22" s="33"/>
      <c r="H22" s="33"/>
      <c r="I22" s="33"/>
      <c r="J22" s="33"/>
      <c r="K22" s="33"/>
      <c r="L22" s="29"/>
      <c r="M22" s="26"/>
      <c r="N22" s="5"/>
      <c r="O22" s="5"/>
      <c r="P22" s="5"/>
    </row>
    <row r="23" spans="1:14" ht="15">
      <c r="A23" s="18"/>
      <c r="B23" s="26"/>
      <c r="C23" s="27"/>
      <c r="D23" s="27"/>
      <c r="E23" s="27"/>
      <c r="F23" s="33"/>
      <c r="G23" s="33"/>
      <c r="H23" s="33"/>
      <c r="I23" s="33"/>
      <c r="J23" s="33"/>
      <c r="K23" s="33"/>
      <c r="L23" s="29"/>
      <c r="M23" s="26"/>
      <c r="N23" s="5"/>
    </row>
    <row r="24" spans="1:14" ht="15">
      <c r="A24" s="18"/>
      <c r="B24" s="26"/>
      <c r="C24" s="27"/>
      <c r="D24" s="27"/>
      <c r="E24" s="27"/>
      <c r="F24" s="33"/>
      <c r="G24" s="33"/>
      <c r="H24" s="33"/>
      <c r="I24" s="33"/>
      <c r="J24" s="33"/>
      <c r="K24" s="33"/>
      <c r="L24" s="29"/>
      <c r="M24" s="26"/>
      <c r="N24" s="5"/>
    </row>
    <row r="25" spans="1:14" ht="15">
      <c r="A25" s="18"/>
      <c r="B25" s="26"/>
      <c r="C25" s="27"/>
      <c r="D25" s="27"/>
      <c r="E25" s="27"/>
      <c r="F25" s="33"/>
      <c r="G25" s="33"/>
      <c r="H25" s="33"/>
      <c r="I25" s="33"/>
      <c r="J25" s="33"/>
      <c r="K25" s="33"/>
      <c r="L25" s="29"/>
      <c r="M25" s="26"/>
      <c r="N25" s="5"/>
    </row>
    <row r="26" spans="1:14" ht="20.25">
      <c r="A26" s="18"/>
      <c r="B26" s="26"/>
      <c r="C26" s="27"/>
      <c r="D26" s="27"/>
      <c r="E26" s="27"/>
      <c r="F26" s="34" t="s">
        <v>28</v>
      </c>
      <c r="G26" s="34"/>
      <c r="H26" s="34"/>
      <c r="I26" s="34"/>
      <c r="J26" s="34"/>
      <c r="K26" s="34"/>
      <c r="L26" s="29"/>
      <c r="M26" s="26"/>
      <c r="N26" s="5"/>
    </row>
    <row r="27" spans="1:14" ht="15">
      <c r="A27" s="18"/>
      <c r="B27" s="26"/>
      <c r="C27" s="27"/>
      <c r="D27" s="27"/>
      <c r="E27" s="27"/>
      <c r="F27" s="11"/>
      <c r="G27" s="11"/>
      <c r="H27" s="11"/>
      <c r="I27" s="11"/>
      <c r="J27" s="11"/>
      <c r="K27" s="11"/>
      <c r="L27" s="29"/>
      <c r="M27" s="26"/>
      <c r="N27" s="5"/>
    </row>
    <row r="28" spans="1:14" ht="15">
      <c r="A28" s="18"/>
      <c r="B28" s="26"/>
      <c r="C28" s="27"/>
      <c r="D28" s="27"/>
      <c r="E28" s="27"/>
      <c r="F28" s="35" t="s">
        <v>27</v>
      </c>
      <c r="G28" s="35"/>
      <c r="H28" s="35"/>
      <c r="I28" s="35"/>
      <c r="J28" s="35"/>
      <c r="K28" s="35"/>
      <c r="L28" s="29"/>
      <c r="M28" s="26"/>
      <c r="N28" s="5"/>
    </row>
    <row r="29" spans="1:14" ht="20.25">
      <c r="A29" s="18"/>
      <c r="B29" s="36"/>
      <c r="C29" s="37"/>
      <c r="D29" s="37"/>
      <c r="E29" s="37"/>
      <c r="F29" s="34" t="s">
        <v>29</v>
      </c>
      <c r="G29" s="34"/>
      <c r="H29" s="34"/>
      <c r="I29" s="34"/>
      <c r="J29" s="34"/>
      <c r="K29" s="34"/>
      <c r="L29" s="29"/>
      <c r="M29" s="26"/>
      <c r="N29" s="5"/>
    </row>
    <row r="30" spans="1:18" ht="20.25">
      <c r="A30" s="25"/>
      <c r="B30" s="25"/>
      <c r="C30" s="13"/>
      <c r="D30" s="13"/>
      <c r="E30" s="38"/>
      <c r="F30" s="39"/>
      <c r="G30" s="39"/>
      <c r="H30" s="39"/>
      <c r="I30" s="39"/>
      <c r="J30" s="39"/>
      <c r="K30" s="39"/>
      <c r="L30" s="13"/>
      <c r="M30" s="25"/>
      <c r="N30" s="1"/>
      <c r="R30" s="6"/>
    </row>
    <row r="31" spans="1:18" ht="20.25">
      <c r="A31" s="25"/>
      <c r="B31" s="25"/>
      <c r="C31" s="13"/>
      <c r="D31" s="13"/>
      <c r="E31" s="13"/>
      <c r="F31" s="7"/>
      <c r="G31" s="7"/>
      <c r="H31" s="7">
        <f>VLOOKUP(L20,Sheet2!$A$1:$B$16,2,FALSE)</f>
        <v>13.2</v>
      </c>
      <c r="I31" s="7"/>
      <c r="J31" s="7"/>
      <c r="K31" s="7"/>
      <c r="L31" s="13"/>
      <c r="M31" s="25"/>
      <c r="N31" s="1"/>
      <c r="R31" s="6"/>
    </row>
    <row r="32" spans="1:18" ht="20.25">
      <c r="A32" s="25"/>
      <c r="B32" s="25"/>
      <c r="C32" s="13"/>
      <c r="D32" s="13"/>
      <c r="E32" s="13"/>
      <c r="F32" s="7"/>
      <c r="G32" s="7"/>
      <c r="H32" s="7"/>
      <c r="I32" s="7"/>
      <c r="J32" s="7"/>
      <c r="K32" s="7"/>
      <c r="L32" s="13"/>
      <c r="M32" s="25"/>
      <c r="N32" s="1"/>
      <c r="R32" s="6"/>
    </row>
    <row r="33" spans="1:14" ht="15" customHeight="1">
      <c r="A33" s="11"/>
      <c r="B33" s="27"/>
      <c r="C33" s="27"/>
      <c r="D33" s="27"/>
      <c r="E33" s="27"/>
      <c r="F33" s="29"/>
      <c r="G33" s="29"/>
      <c r="H33" s="29"/>
      <c r="I33" s="29"/>
      <c r="J33" s="29"/>
      <c r="K33" s="29"/>
      <c r="L33" s="29"/>
      <c r="M33" s="26"/>
      <c r="N33" s="2"/>
    </row>
    <row r="34" spans="1:14" ht="15" customHeight="1">
      <c r="A34" s="11"/>
      <c r="B34" s="27"/>
      <c r="C34" s="27"/>
      <c r="D34" s="27"/>
      <c r="E34" s="27"/>
      <c r="F34" s="29"/>
      <c r="G34" s="29"/>
      <c r="H34" s="29"/>
      <c r="I34" s="29"/>
      <c r="J34" s="29"/>
      <c r="K34" s="29"/>
      <c r="L34" s="29"/>
      <c r="M34" s="26"/>
      <c r="N34" s="2"/>
    </row>
    <row r="35" spans="1:14" ht="20.25" customHeight="1">
      <c r="A35" s="1"/>
      <c r="B35" s="2"/>
      <c r="C35" s="2"/>
      <c r="D35" s="2"/>
      <c r="E35" s="2"/>
      <c r="F35" s="4"/>
      <c r="G35" s="4"/>
      <c r="H35" s="4"/>
      <c r="I35" s="4"/>
      <c r="J35" s="4"/>
      <c r="K35" s="4"/>
      <c r="L35" s="4"/>
      <c r="M35" s="2"/>
      <c r="N35" s="2"/>
    </row>
    <row r="36" spans="2:14" ht="15.75" customHeight="1">
      <c r="B36" s="2"/>
      <c r="C36" s="2"/>
      <c r="D36" s="2"/>
      <c r="E36" s="2"/>
      <c r="F36" s="4"/>
      <c r="G36" s="4"/>
      <c r="H36" s="4"/>
      <c r="I36" s="4"/>
      <c r="J36" s="4"/>
      <c r="K36" s="4"/>
      <c r="L36" s="4"/>
      <c r="M36" s="2"/>
      <c r="N36" s="2"/>
    </row>
    <row r="37" spans="2:14" ht="15">
      <c r="B37" s="2"/>
      <c r="C37" s="2"/>
      <c r="D37" s="2"/>
      <c r="E37" s="2"/>
      <c r="F37" s="4"/>
      <c r="G37" s="4"/>
      <c r="H37" s="4"/>
      <c r="I37" s="4"/>
      <c r="J37" s="4"/>
      <c r="K37" s="4"/>
      <c r="L37" s="4"/>
      <c r="M37" s="2"/>
      <c r="N37" s="2"/>
    </row>
    <row r="38" spans="2:16" ht="15">
      <c r="B38" s="2"/>
      <c r="C38" s="2"/>
      <c r="D38" s="2"/>
      <c r="E38" s="2"/>
      <c r="F38" s="4"/>
      <c r="G38" s="4"/>
      <c r="H38" s="4"/>
      <c r="I38" s="4"/>
      <c r="J38" s="4"/>
      <c r="K38" s="4"/>
      <c r="L38" s="4"/>
      <c r="M38" s="2"/>
      <c r="N38" s="2"/>
      <c r="O38" s="2"/>
      <c r="P38" s="2"/>
    </row>
    <row r="39" spans="2:16" ht="15">
      <c r="B39" s="2"/>
      <c r="C39" s="2"/>
      <c r="D39" s="2"/>
      <c r="E39" s="2"/>
      <c r="F39" s="4"/>
      <c r="G39" s="4"/>
      <c r="H39" s="4"/>
      <c r="I39" s="4"/>
      <c r="J39" s="4"/>
      <c r="K39" s="4"/>
      <c r="L39" s="4"/>
      <c r="M39" s="2"/>
      <c r="N39" s="2"/>
      <c r="O39" s="2"/>
      <c r="P39" s="2"/>
    </row>
    <row r="40" spans="2:16" ht="15">
      <c r="B40" s="2"/>
      <c r="C40" s="2"/>
      <c r="D40" s="2"/>
      <c r="E40" s="2"/>
      <c r="F40" s="4"/>
      <c r="G40" s="4"/>
      <c r="H40" s="4"/>
      <c r="I40" s="4"/>
      <c r="J40" s="4"/>
      <c r="K40" s="4"/>
      <c r="L40" s="4"/>
      <c r="M40" s="2"/>
      <c r="N40" s="2"/>
      <c r="O40" s="2"/>
      <c r="P40" s="2"/>
    </row>
    <row r="41" spans="2:16" ht="15">
      <c r="B41" s="2"/>
      <c r="C41" s="2"/>
      <c r="D41" s="2"/>
      <c r="E41" s="2"/>
      <c r="F41" s="4"/>
      <c r="G41" s="4"/>
      <c r="H41" s="4"/>
      <c r="I41" s="4"/>
      <c r="J41" s="4"/>
      <c r="K41" s="4"/>
      <c r="L41" s="4"/>
      <c r="M41" s="2"/>
      <c r="N41" s="2"/>
      <c r="O41" s="2"/>
      <c r="P41" s="2"/>
    </row>
    <row r="42" spans="2:16" ht="15">
      <c r="B42" s="2"/>
      <c r="C42" s="2"/>
      <c r="D42" s="2"/>
      <c r="E42" s="2"/>
      <c r="F42" s="4"/>
      <c r="G42" s="4"/>
      <c r="H42" s="4"/>
      <c r="I42" s="4"/>
      <c r="J42" s="4"/>
      <c r="K42" s="4"/>
      <c r="L42" s="4"/>
      <c r="M42" s="2"/>
      <c r="N42" s="2"/>
      <c r="O42" s="2"/>
      <c r="P42" s="2"/>
    </row>
    <row r="43" spans="2:16" ht="15">
      <c r="B43" s="2"/>
      <c r="C43" s="2"/>
      <c r="D43" s="2"/>
      <c r="E43" s="2"/>
      <c r="F43" s="4"/>
      <c r="G43" s="4"/>
      <c r="H43" s="4"/>
      <c r="I43" s="4"/>
      <c r="J43" s="4"/>
      <c r="K43" s="4"/>
      <c r="L43" s="4"/>
      <c r="M43" s="2"/>
      <c r="N43" s="2"/>
      <c r="O43" s="2"/>
      <c r="P43" s="2"/>
    </row>
    <row r="44" spans="2:16" ht="15">
      <c r="B44" s="2"/>
      <c r="C44" s="2"/>
      <c r="D44" s="2"/>
      <c r="E44" s="2"/>
      <c r="F44" s="4"/>
      <c r="G44" s="4"/>
      <c r="H44" s="4"/>
      <c r="I44" s="4"/>
      <c r="J44" s="4"/>
      <c r="K44" s="4"/>
      <c r="L44" s="4"/>
      <c r="M44" s="2"/>
      <c r="N44" s="2"/>
      <c r="O44" s="2"/>
      <c r="P44" s="2"/>
    </row>
    <row r="45" spans="2:16" ht="15">
      <c r="B45" s="2"/>
      <c r="C45" s="2"/>
      <c r="D45" s="2"/>
      <c r="E45" s="2"/>
      <c r="F45" s="4"/>
      <c r="G45" s="4"/>
      <c r="H45" s="4"/>
      <c r="I45" s="4"/>
      <c r="J45" s="4"/>
      <c r="K45" s="4"/>
      <c r="L45" s="4"/>
      <c r="M45" s="2"/>
      <c r="N45" s="2"/>
      <c r="O45" s="2"/>
      <c r="P45" s="2"/>
    </row>
    <row r="46" spans="2:16" ht="15">
      <c r="B46" s="2"/>
      <c r="C46" s="2"/>
      <c r="D46" s="2"/>
      <c r="E46" s="2"/>
      <c r="F46" s="4"/>
      <c r="G46" s="4"/>
      <c r="H46" s="4"/>
      <c r="I46" s="4"/>
      <c r="J46" s="4"/>
      <c r="K46" s="4"/>
      <c r="L46" s="4"/>
      <c r="M46" s="2"/>
      <c r="N46" s="2"/>
      <c r="O46" s="2"/>
      <c r="P46" s="2"/>
    </row>
    <row r="47" spans="2:16" ht="15">
      <c r="B47" s="2"/>
      <c r="C47" s="2"/>
      <c r="D47" s="2"/>
      <c r="E47" s="2"/>
      <c r="F47" s="4"/>
      <c r="G47" s="4"/>
      <c r="H47" s="4"/>
      <c r="I47" s="4"/>
      <c r="J47" s="4"/>
      <c r="K47" s="4"/>
      <c r="L47" s="4"/>
      <c r="M47" s="2"/>
      <c r="N47" s="2"/>
      <c r="O47" s="2"/>
      <c r="P47" s="2"/>
    </row>
    <row r="48" spans="2:16" ht="15">
      <c r="B48" s="2"/>
      <c r="C48" s="2"/>
      <c r="D48" s="2"/>
      <c r="E48" s="2"/>
      <c r="F48" s="4"/>
      <c r="G48" s="4"/>
      <c r="H48" s="4"/>
      <c r="I48" s="4"/>
      <c r="J48" s="4"/>
      <c r="K48" s="4"/>
      <c r="L48" s="4"/>
      <c r="M48" s="2"/>
      <c r="N48" s="2"/>
      <c r="O48" s="2"/>
      <c r="P48" s="2"/>
    </row>
  </sheetData>
  <sheetProtection/>
  <mergeCells count="15">
    <mergeCell ref="A1:M1"/>
    <mergeCell ref="J11:K11"/>
    <mergeCell ref="H18:I18"/>
    <mergeCell ref="D20:F20"/>
    <mergeCell ref="D19:F19"/>
    <mergeCell ref="F28:K28"/>
    <mergeCell ref="F26:K26"/>
    <mergeCell ref="J20:K20"/>
    <mergeCell ref="C3:G3"/>
    <mergeCell ref="F22:K25"/>
    <mergeCell ref="H19:I19"/>
    <mergeCell ref="J16:K16"/>
    <mergeCell ref="J17:K17"/>
    <mergeCell ref="J18:K18"/>
    <mergeCell ref="F29:K29"/>
  </mergeCells>
  <printOptions/>
  <pageMargins left="0.55" right="0.2" top="0.17" bottom="0.17" header="0.17" footer="0.17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zoomScalePageLayoutView="0" workbookViewId="0" topLeftCell="A1">
      <selection activeCell="B18" sqref="B18"/>
    </sheetView>
  </sheetViews>
  <sheetFormatPr defaultColWidth="9.140625" defaultRowHeight="12.75"/>
  <sheetData>
    <row r="1" spans="1:2" ht="12.75">
      <c r="A1" t="s">
        <v>25</v>
      </c>
      <c r="B1" t="s">
        <v>26</v>
      </c>
    </row>
    <row r="2" spans="1:2" ht="12.75">
      <c r="A2">
        <v>10</v>
      </c>
      <c r="B2">
        <f>SUM(A2)</f>
        <v>10</v>
      </c>
    </row>
    <row r="3" spans="1:2" ht="12.75">
      <c r="A3">
        <v>11</v>
      </c>
      <c r="B3">
        <f>SUM(A3)-0.2</f>
        <v>10.8</v>
      </c>
    </row>
    <row r="4" spans="1:2" ht="12.75">
      <c r="A4">
        <v>12</v>
      </c>
      <c r="B4">
        <f>SUM(A4)-0.4</f>
        <v>11.6</v>
      </c>
    </row>
    <row r="5" spans="1:2" ht="12.75">
      <c r="A5">
        <v>13</v>
      </c>
      <c r="B5">
        <f>SUM(A5)-0.6</f>
        <v>12.4</v>
      </c>
    </row>
    <row r="6" spans="1:2" ht="12.75">
      <c r="A6">
        <v>14</v>
      </c>
      <c r="B6">
        <f>SUM(A6)-0.8</f>
        <v>13.2</v>
      </c>
    </row>
    <row r="7" spans="1:2" ht="12.75">
      <c r="A7">
        <v>15</v>
      </c>
      <c r="B7">
        <f>SUM(A7)-1</f>
        <v>14</v>
      </c>
    </row>
    <row r="8" spans="1:2" ht="12.75">
      <c r="A8">
        <v>16</v>
      </c>
      <c r="B8">
        <f>SUM(A8)-1.4</f>
        <v>14.6</v>
      </c>
    </row>
    <row r="9" spans="1:2" ht="12.75">
      <c r="A9">
        <v>17</v>
      </c>
      <c r="B9">
        <f>SUM(A9)-1.8</f>
        <v>15.2</v>
      </c>
    </row>
    <row r="10" spans="1:2" ht="12.75">
      <c r="A10">
        <v>18</v>
      </c>
      <c r="B10">
        <f>SUM(A10)-2.2</f>
        <v>15.8</v>
      </c>
    </row>
    <row r="11" spans="1:2" ht="12.75">
      <c r="A11">
        <v>19</v>
      </c>
      <c r="B11">
        <f>SUM(A11)-2.6</f>
        <v>16.4</v>
      </c>
    </row>
    <row r="12" spans="1:2" ht="12.75">
      <c r="A12">
        <v>20</v>
      </c>
      <c r="B12">
        <f>SUM(A12)-3</f>
        <v>17</v>
      </c>
    </row>
    <row r="13" spans="1:2" ht="12.75">
      <c r="A13">
        <v>21</v>
      </c>
      <c r="B13">
        <f>SUM(A13)-3.4</f>
        <v>17.6</v>
      </c>
    </row>
    <row r="14" spans="1:2" ht="12.75">
      <c r="A14">
        <v>22</v>
      </c>
      <c r="B14">
        <f>SUM(A14)-3.8</f>
        <v>18.2</v>
      </c>
    </row>
    <row r="15" spans="1:2" ht="12.75">
      <c r="A15">
        <v>23</v>
      </c>
      <c r="B15">
        <f>SUM(A15)-4.2</f>
        <v>18.8</v>
      </c>
    </row>
    <row r="16" spans="1:2" ht="12.75">
      <c r="A16">
        <v>24</v>
      </c>
      <c r="B16">
        <f>SUM(A16)-4.6</f>
        <v>19.4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Visteon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CESPEJO</dc:creator>
  <cp:keywords/>
  <dc:description/>
  <cp:lastModifiedBy>CarlosEspejo</cp:lastModifiedBy>
  <cp:lastPrinted>2009-03-11T18:45:05Z</cp:lastPrinted>
  <dcterms:created xsi:type="dcterms:W3CDTF">2009-02-06T17:41:38Z</dcterms:created>
  <dcterms:modified xsi:type="dcterms:W3CDTF">2013-03-26T18:53:18Z</dcterms:modified>
  <cp:category/>
  <cp:version/>
  <cp:contentType/>
  <cp:contentStatus/>
</cp:coreProperties>
</file>