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18" activeTab="24"/>
  </bookViews>
  <sheets>
    <sheet name="Job 22 y 26" sheetId="1" r:id="rId1"/>
    <sheet name="Job 29" sheetId="2" r:id="rId2"/>
    <sheet name="Job 49" sheetId="3" r:id="rId3"/>
    <sheet name="Job 54" sheetId="4" r:id="rId4"/>
    <sheet name="Job 77" sheetId="5" r:id="rId5"/>
    <sheet name="Job 81" sheetId="6" r:id="rId6"/>
    <sheet name="Job 89" sheetId="7" r:id="rId7"/>
    <sheet name="Job 90" sheetId="8" r:id="rId8"/>
    <sheet name="Job 93" sheetId="9" r:id="rId9"/>
    <sheet name="Job 101" sheetId="10" r:id="rId10"/>
    <sheet name="Job109" sheetId="11" r:id="rId11"/>
    <sheet name="Job 112" sheetId="12" r:id="rId12"/>
    <sheet name="Job 116" sheetId="13" r:id="rId13"/>
    <sheet name="Job 118" sheetId="14" r:id="rId14"/>
    <sheet name="Job 119" sheetId="15" r:id="rId15"/>
    <sheet name="Job 120" sheetId="16" r:id="rId16"/>
    <sheet name="Job 138" sheetId="17" r:id="rId17"/>
    <sheet name="Job 144" sheetId="18" r:id="rId18"/>
    <sheet name="Job 175" sheetId="19" r:id="rId19"/>
    <sheet name="Job 178" sheetId="20" r:id="rId20"/>
    <sheet name="Job 179" sheetId="21" r:id="rId21"/>
    <sheet name="Job 182" sheetId="22" r:id="rId22"/>
    <sheet name="Job 188" sheetId="23" r:id="rId23"/>
    <sheet name="Job 190" sheetId="24" r:id="rId24"/>
    <sheet name="Job 205" sheetId="25" r:id="rId25"/>
  </sheets>
  <definedNames/>
  <calcPr fullCalcOnLoad="1"/>
</workbook>
</file>

<file path=xl/sharedStrings.xml><?xml version="1.0" encoding="utf-8"?>
<sst xmlns="http://schemas.openxmlformats.org/spreadsheetml/2006/main" count="1050" uniqueCount="30">
  <si>
    <t>Días/Año</t>
  </si>
  <si>
    <t>Usos/Día</t>
  </si>
  <si>
    <t xml:space="preserve">$ Herramienta </t>
  </si>
  <si>
    <t># Años</t>
  </si>
  <si>
    <t>Ctvs/Uso</t>
  </si>
  <si>
    <t>$/Hora Mano de Obra</t>
  </si>
  <si>
    <t>Herramienta en segs.</t>
  </si>
  <si>
    <t>Tiempo de uso de</t>
  </si>
  <si>
    <t>segundos por uso</t>
  </si>
  <si>
    <t>en ctvs/segundo</t>
  </si>
  <si>
    <t>segundos de uso</t>
  </si>
  <si>
    <t>en Pesos</t>
  </si>
  <si>
    <r>
      <t xml:space="preserve">Suma Mano Obra por Segundos de Uso </t>
    </r>
    <r>
      <rPr>
        <b/>
        <sz val="16"/>
        <rFont val="Arial"/>
        <family val="2"/>
      </rPr>
      <t xml:space="preserve">+ </t>
    </r>
    <r>
      <rPr>
        <sz val="10"/>
        <rFont val="Arial"/>
        <family val="2"/>
      </rPr>
      <t xml:space="preserve">Ctvs/Uso de Herramienta </t>
    </r>
  </si>
  <si>
    <t>en Pesos.</t>
  </si>
  <si>
    <t>Ctvs. Mano Obra por</t>
  </si>
  <si>
    <t>Ctvs.  Mano Obra por</t>
  </si>
  <si>
    <t xml:space="preserve">Ctvs Mano de Obra    </t>
  </si>
  <si>
    <t xml:space="preserve">Ctvs Mano Obra en  </t>
  </si>
  <si>
    <t>Diferencia de costo con herramienta propuesta(en ctvs/uso)</t>
  </si>
  <si>
    <t>Usos de Vida</t>
  </si>
  <si>
    <t>Ahorro Anual en Pesos en Usos Vida</t>
  </si>
  <si>
    <t>CALCULO PARA DETERMINAR RENDIMIENTO DE HERRAMIENTAS</t>
  </si>
  <si>
    <t xml:space="preserve">HERRAMIENTA 1 </t>
  </si>
  <si>
    <t xml:space="preserve">HERRAMIENTA 2 </t>
  </si>
  <si>
    <t xml:space="preserve">MANO OBRA </t>
  </si>
  <si>
    <t>RENDIMIENTO</t>
  </si>
  <si>
    <r>
      <t>$</t>
    </r>
    <r>
      <rPr>
        <b/>
        <sz val="14"/>
        <color indexed="47"/>
        <rFont val="Arial"/>
        <family val="2"/>
      </rPr>
      <t xml:space="preserve"> / TIEMPO DEL OPERADOR</t>
    </r>
  </si>
  <si>
    <t>Dr. Carlos Espejo EMT MST PEC</t>
  </si>
  <si>
    <t>CALCULO PARA DETERMINAR RENDIMIENTO DE HERRAMIENTAS 1</t>
  </si>
  <si>
    <t xml:space="preserve">Mas produccion y menos tiempo operador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</si>
</sst>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.0E+00"/>
    <numFmt numFmtId="175" formatCode="0.0"/>
    <numFmt numFmtId="176" formatCode="&quot;$&quot;#,##0.0_);[Red]\(&quot;$&quot;#,##0.0\)"/>
    <numFmt numFmtId="177" formatCode="#,##0.0_);[Red]\(#,##0.0\)"/>
    <numFmt numFmtId="178" formatCode="&quot;$&quot;#,##0"/>
  </numFmts>
  <fonts count="13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color indexed="47"/>
      <name val="Arial"/>
      <family val="2"/>
    </font>
    <font>
      <b/>
      <sz val="14"/>
      <color indexed="47"/>
      <name val="Arial"/>
      <family val="2"/>
    </font>
    <font>
      <b/>
      <sz val="7"/>
      <color indexed="47"/>
      <name val="Arial"/>
      <family val="2"/>
    </font>
    <font>
      <sz val="7"/>
      <name val="Arial"/>
      <family val="2"/>
    </font>
    <font>
      <b/>
      <sz val="12"/>
      <color indexed="4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 style="thick">
        <color indexed="47"/>
      </left>
      <right style="thick">
        <color indexed="47"/>
      </right>
      <top>
        <color indexed="63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167" fontId="6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0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 horizontal="left"/>
    </xf>
    <xf numFmtId="178" fontId="6" fillId="3" borderId="0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9">
      <selection activeCell="J35" sqref="J3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30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0.06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7</v>
      </c>
      <c r="C22" s="4"/>
      <c r="D22" s="4"/>
      <c r="E22" s="10">
        <v>25</v>
      </c>
      <c r="F22" s="4"/>
      <c r="G22" s="8">
        <v>3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4.861111111111111</v>
      </c>
      <c r="F26" s="4"/>
      <c r="G26" s="21">
        <f>SUM(J22*100)/3600</f>
        <v>0.6944444444444444</v>
      </c>
      <c r="H26" s="4"/>
      <c r="I26" s="4"/>
      <c r="J26" s="22">
        <f>SUM(G26*G22)</f>
        <v>2.083333333333333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4.861111111111111</v>
      </c>
      <c r="F30" s="4"/>
      <c r="G30" s="4"/>
      <c r="H30" s="4"/>
      <c r="I30" s="4"/>
      <c r="J30" s="22">
        <f>SUM(J26+J14)</f>
        <v>2.143333333333333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2.7177777777777776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679.4444444444443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45.29629629629629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J33" sqref="J33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0.7944444444444444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5.944444444444445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24" sqref="I24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0.01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0.7044444444444444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1.3788888888888886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344.7222222222221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137.88888888888886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33" sqref="I33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0.7944444444444444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5.944444444444445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H26" sqref="H26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1.488888888888889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0.5944444444444441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148.61111111111103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5.944444444444441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32" sqref="I32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10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0.02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0.7144444444444444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0.6744444444444444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168.6111111111111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33.722222222222214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33" sqref="I33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0.7944444444444444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5.944444444444445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J35" sqref="J3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1.488888888888889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0.5944444444444441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148.61111111111103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5.944444444444441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J35" sqref="J3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3000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6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30</v>
      </c>
      <c r="C22" s="4"/>
      <c r="D22" s="4"/>
      <c r="E22" s="10">
        <v>25</v>
      </c>
      <c r="F22" s="4"/>
      <c r="G22" s="8">
        <v>20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20.833333333333332</v>
      </c>
      <c r="F26" s="4"/>
      <c r="G26" s="21">
        <f>SUM(J22*100)/3600</f>
        <v>0.6944444444444444</v>
      </c>
      <c r="H26" s="4"/>
      <c r="I26" s="4"/>
      <c r="J26" s="22">
        <f>SUM(G26*G22)</f>
        <v>13.88888888888889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20.833333333333332</v>
      </c>
      <c r="F30" s="4"/>
      <c r="G30" s="4"/>
      <c r="H30" s="4"/>
      <c r="I30" s="4"/>
      <c r="J30" s="22">
        <f>SUM(J26+J14)</f>
        <v>19.88888888888889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0.9444444444444429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236.11111111111074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0.15740740740740716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workbookViewId="0" topLeftCell="A8">
      <selection activeCell="I26" sqref="I26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10000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20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15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10.416666666666666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10.416666666666666</v>
      </c>
      <c r="F30" s="4"/>
      <c r="G30" s="4"/>
      <c r="H30" s="4"/>
      <c r="I30" s="4"/>
      <c r="J30" s="22">
        <f>SUM(J26+J14)</f>
        <v>20.694444444444443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-10.277777777777777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-2569.444444444444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-0.5138888888888887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27" sqref="I27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1.488888888888889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0.5944444444444441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148.61111111111103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5.944444444444441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9">
      <selection activeCell="J35" sqref="J3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1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0.002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1.3908888888888888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0.6924444444444442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173.11111111111106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346.2222222222221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H25" sqref="H2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4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2.7777777777777777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2.7777777777777777</v>
      </c>
      <c r="F30" s="4"/>
      <c r="G30" s="4"/>
      <c r="H30" s="4"/>
      <c r="I30" s="4"/>
      <c r="J30" s="22">
        <f>SUM(J26+J14)</f>
        <v>1.488888888888889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1.2888888888888888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322.2222222222222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12.888888888888888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workbookViewId="0" topLeftCell="A8">
      <selection activeCell="H26" sqref="H26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2.388888888888889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-0.3055555555555558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-76.38888888888896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-0.3055555555555558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H25" sqref="H2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16</v>
      </c>
      <c r="C22" s="4"/>
      <c r="D22" s="4"/>
      <c r="E22" s="10">
        <v>25</v>
      </c>
      <c r="F22" s="4"/>
      <c r="G22" s="8">
        <v>4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11.11111111111111</v>
      </c>
      <c r="F26" s="4"/>
      <c r="G26" s="21">
        <f>SUM(J22*100)/3600</f>
        <v>0.6944444444444444</v>
      </c>
      <c r="H26" s="4"/>
      <c r="I26" s="4"/>
      <c r="J26" s="22">
        <f>SUM(G26*G22)</f>
        <v>2.7777777777777777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11.11111111111111</v>
      </c>
      <c r="F30" s="4"/>
      <c r="G30" s="4"/>
      <c r="H30" s="4"/>
      <c r="I30" s="4"/>
      <c r="J30" s="22">
        <f>SUM(J26+J14)</f>
        <v>3.7777777777777777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7.333333333333333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1833.333333333333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7.333333333333332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35" sqref="I3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8</v>
      </c>
      <c r="C22" s="4"/>
      <c r="D22" s="4"/>
      <c r="E22" s="10">
        <v>25</v>
      </c>
      <c r="F22" s="4"/>
      <c r="G22" s="8">
        <v>4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5.555555555555555</v>
      </c>
      <c r="F26" s="4"/>
      <c r="G26" s="21">
        <f>SUM(J22*100)/3600</f>
        <v>0.6944444444444444</v>
      </c>
      <c r="H26" s="4"/>
      <c r="I26" s="4"/>
      <c r="J26" s="22">
        <f>SUM(G26*G22)</f>
        <v>2.7777777777777777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5.555555555555555</v>
      </c>
      <c r="F30" s="4"/>
      <c r="G30" s="4"/>
      <c r="H30" s="4"/>
      <c r="I30" s="4"/>
      <c r="J30" s="22">
        <f>SUM(J26+J14)</f>
        <v>2.8777777777777778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2.6777777777777776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669.4444444444443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26.777777777777775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H25" sqref="H2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200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0.4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10</v>
      </c>
      <c r="C22" s="4"/>
      <c r="D22" s="4"/>
      <c r="E22" s="10">
        <v>25</v>
      </c>
      <c r="F22" s="4"/>
      <c r="G22" s="8">
        <v>8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6.944444444444445</v>
      </c>
      <c r="F26" s="4"/>
      <c r="G26" s="21">
        <f>SUM(J22*100)/3600</f>
        <v>0.6944444444444444</v>
      </c>
      <c r="H26" s="4"/>
      <c r="I26" s="4"/>
      <c r="J26" s="22">
        <f>SUM(G26*G22)</f>
        <v>5.555555555555555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6.944444444444445</v>
      </c>
      <c r="F30" s="4"/>
      <c r="G30" s="4"/>
      <c r="H30" s="4"/>
      <c r="I30" s="4"/>
      <c r="J30" s="22">
        <f>SUM(J26+J14)</f>
        <v>5.955555555555556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0.9888888888888889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247.22222222222223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2.4722222222222223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">
      <selection activeCell="G4" sqref="G4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28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15.75">
      <c r="A6" s="2"/>
      <c r="B6" s="2"/>
      <c r="C6" s="2"/>
      <c r="D6" s="2"/>
      <c r="E6" s="37" t="s">
        <v>29</v>
      </c>
      <c r="F6" s="37"/>
      <c r="G6" s="37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30">
        <f>SUM(60/B22*60*8)</f>
        <v>60</v>
      </c>
      <c r="C11" s="17">
        <v>250</v>
      </c>
      <c r="D11" s="17">
        <v>3</v>
      </c>
      <c r="E11" s="18">
        <v>0</v>
      </c>
      <c r="F11" s="5"/>
      <c r="G11" s="30">
        <f>SUM(60/G22*60*8)</f>
        <v>960</v>
      </c>
      <c r="H11" s="17">
        <v>250</v>
      </c>
      <c r="I11" s="17">
        <v>3</v>
      </c>
      <c r="J11" s="18">
        <v>30000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45000</v>
      </c>
      <c r="C14" s="4"/>
      <c r="D14" s="4"/>
      <c r="E14" s="13">
        <f>SUM(E11*100)/(D11*C11*B11)</f>
        <v>0</v>
      </c>
      <c r="F14" s="4"/>
      <c r="G14" s="13">
        <f>SUM(G11*H11*I11)</f>
        <v>720000</v>
      </c>
      <c r="H14" s="4"/>
      <c r="I14" s="4"/>
      <c r="J14" s="13">
        <f>SUM(J11*100)/(I11*H11*G11)</f>
        <v>4.166666666666667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480</v>
      </c>
      <c r="C22" s="4"/>
      <c r="D22" s="4"/>
      <c r="E22" s="10">
        <v>25</v>
      </c>
      <c r="F22" s="4"/>
      <c r="G22" s="8">
        <v>30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333.3333333333333</v>
      </c>
      <c r="F26" s="4"/>
      <c r="G26" s="21">
        <f>SUM(J22*100)/3600</f>
        <v>0.6944444444444444</v>
      </c>
      <c r="H26" s="4"/>
      <c r="I26" s="4"/>
      <c r="J26" s="22">
        <f>SUM(G26*G22)</f>
        <v>20.833333333333332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333.3333333333333</v>
      </c>
      <c r="F30" s="4"/>
      <c r="G30" s="4"/>
      <c r="H30" s="4"/>
      <c r="I30" s="4"/>
      <c r="J30" s="22">
        <f>SUM(J26+J14)</f>
        <v>25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308.3333333333333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740000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74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J35" sqref="J35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0.7944444444444444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5.944444444444445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K32" sqref="K32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0.7944444444444444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5.944444444444445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H26" sqref="H26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600</v>
      </c>
      <c r="C11" s="17">
        <v>250</v>
      </c>
      <c r="D11" s="17">
        <v>2</v>
      </c>
      <c r="E11" s="18">
        <v>0</v>
      </c>
      <c r="F11" s="5"/>
      <c r="G11" s="16">
        <v>600</v>
      </c>
      <c r="H11" s="17">
        <v>250</v>
      </c>
      <c r="I11" s="17">
        <v>2</v>
      </c>
      <c r="J11" s="18">
        <v>1000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300000</v>
      </c>
      <c r="C14" s="4"/>
      <c r="D14" s="4"/>
      <c r="E14" s="13">
        <f>SUM(E11*100)/(D11*C11*B11)</f>
        <v>0</v>
      </c>
      <c r="F14" s="4"/>
      <c r="G14" s="13">
        <f>SUM(G11*H11*I11)</f>
        <v>300000</v>
      </c>
      <c r="H14" s="4"/>
      <c r="I14" s="4"/>
      <c r="J14" s="13">
        <f>SUM(J11*100)/(I11*H11*G11)</f>
        <v>0.3333333333333333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4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2.7777777777777777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2.7777777777777777</v>
      </c>
      <c r="F30" s="4"/>
      <c r="G30" s="4"/>
      <c r="H30" s="4"/>
      <c r="I30" s="4"/>
      <c r="J30" s="22">
        <f>SUM(J26+J14)</f>
        <v>1.722222222222222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1.0555555555555556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1583.3333333333335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3.166666666666667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24" sqref="I24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1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0.002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0.6964444444444444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0.6924444444444444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173.1111111111111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346.2222222222222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J17" sqref="J17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50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0.1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2</v>
      </c>
      <c r="C22" s="4"/>
      <c r="D22" s="4"/>
      <c r="E22" s="10">
        <v>25</v>
      </c>
      <c r="F22" s="4"/>
      <c r="G22" s="8">
        <v>1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1.3888888888888888</v>
      </c>
      <c r="F26" s="4"/>
      <c r="G26" s="21">
        <f>SUM(J22*100)/3600</f>
        <v>0.6944444444444444</v>
      </c>
      <c r="H26" s="4"/>
      <c r="I26" s="4"/>
      <c r="J26" s="22">
        <f>SUM(G26*G22)</f>
        <v>0.6944444444444444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1.3888888888888888</v>
      </c>
      <c r="F30" s="4"/>
      <c r="G30" s="4"/>
      <c r="H30" s="4"/>
      <c r="I30" s="4"/>
      <c r="J30" s="22">
        <f>SUM(J26+J14)</f>
        <v>0.7944444444444444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0.5944444444444444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148.61111111111111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5.944444444444445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33" sqref="I33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100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0.2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1.5888888888888888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0.49444444444444424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123.61111111111106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2.472222222222221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8">
      <selection activeCell="I33" sqref="I33"/>
    </sheetView>
  </sheetViews>
  <sheetFormatPr defaultColWidth="9.140625" defaultRowHeight="12.75"/>
  <cols>
    <col min="1" max="1" width="3.421875" style="0" customWidth="1"/>
    <col min="2" max="2" width="19.00390625" style="0" customWidth="1"/>
    <col min="4" max="4" width="9.7109375" style="0" customWidth="1"/>
    <col min="5" max="5" width="22.28125" style="0" customWidth="1"/>
    <col min="7" max="7" width="19.57421875" style="0" customWidth="1"/>
    <col min="9" max="9" width="9.7109375" style="0" customWidth="1"/>
    <col min="10" max="10" width="21.00390625" style="0" customWidth="1"/>
    <col min="11" max="11" width="3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2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26.25">
      <c r="A5" s="2"/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2"/>
    </row>
    <row r="6" spans="1:12" ht="20.25">
      <c r="A6" s="2"/>
      <c r="B6" s="2"/>
      <c r="C6" s="2"/>
      <c r="D6" s="2"/>
      <c r="E6" s="34" t="s">
        <v>26</v>
      </c>
      <c r="F6" s="35"/>
      <c r="G6" s="35"/>
      <c r="H6" s="4"/>
      <c r="I6" s="4"/>
      <c r="J6" s="28" t="s">
        <v>27</v>
      </c>
      <c r="K6" s="29"/>
      <c r="L6" s="1"/>
    </row>
    <row r="7" spans="1:12" ht="15">
      <c r="A7" s="2"/>
      <c r="B7" s="4"/>
      <c r="C7" s="36" t="s">
        <v>22</v>
      </c>
      <c r="D7" s="36"/>
      <c r="E7" s="4"/>
      <c r="F7" s="4"/>
      <c r="G7" s="4"/>
      <c r="H7" s="36" t="s">
        <v>23</v>
      </c>
      <c r="I7" s="36"/>
      <c r="J7" s="4"/>
      <c r="K7" s="4"/>
      <c r="L7" s="1"/>
    </row>
    <row r="8" spans="1:12" ht="12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2"/>
      <c r="B9" s="13" t="s">
        <v>1</v>
      </c>
      <c r="C9" s="13" t="s">
        <v>0</v>
      </c>
      <c r="D9" s="13" t="s">
        <v>3</v>
      </c>
      <c r="E9" s="13" t="s">
        <v>2</v>
      </c>
      <c r="F9" s="4"/>
      <c r="G9" s="13" t="s">
        <v>1</v>
      </c>
      <c r="H9" s="13" t="s">
        <v>0</v>
      </c>
      <c r="I9" s="13" t="s">
        <v>3</v>
      </c>
      <c r="J9" s="13" t="s">
        <v>2</v>
      </c>
      <c r="K9" s="4"/>
      <c r="L9" s="6"/>
    </row>
    <row r="10" spans="1:12" ht="12.75">
      <c r="A10" s="2"/>
      <c r="B10" s="14"/>
      <c r="C10" s="14"/>
      <c r="D10" s="14"/>
      <c r="E10" s="13" t="s">
        <v>11</v>
      </c>
      <c r="F10" s="4"/>
      <c r="G10" s="15"/>
      <c r="H10" s="15"/>
      <c r="I10" s="15"/>
      <c r="J10" s="13" t="s">
        <v>11</v>
      </c>
      <c r="K10" s="4"/>
      <c r="L10" s="1"/>
    </row>
    <row r="11" spans="1:12" ht="12.75">
      <c r="A11" s="2"/>
      <c r="B11" s="16">
        <v>100</v>
      </c>
      <c r="C11" s="17">
        <v>250</v>
      </c>
      <c r="D11" s="17">
        <v>2</v>
      </c>
      <c r="E11" s="18">
        <v>0</v>
      </c>
      <c r="F11" s="5"/>
      <c r="G11" s="16">
        <v>100</v>
      </c>
      <c r="H11" s="17">
        <v>250</v>
      </c>
      <c r="I11" s="17">
        <v>2</v>
      </c>
      <c r="J11" s="18">
        <v>100</v>
      </c>
      <c r="K11" s="4"/>
      <c r="L11" s="1"/>
    </row>
    <row r="12" spans="1:12" ht="12.75">
      <c r="A12" s="2"/>
      <c r="B12" s="7"/>
      <c r="C12" s="4"/>
      <c r="D12" s="4"/>
      <c r="E12" s="4"/>
      <c r="F12" s="4"/>
      <c r="G12" s="7"/>
      <c r="H12" s="4"/>
      <c r="I12" s="4"/>
      <c r="J12" s="4"/>
      <c r="K12" s="4"/>
      <c r="L12" s="1"/>
    </row>
    <row r="13" spans="1:12" ht="13.5" thickBot="1">
      <c r="A13" s="2"/>
      <c r="B13" s="19" t="s">
        <v>19</v>
      </c>
      <c r="C13" s="4"/>
      <c r="D13" s="4"/>
      <c r="E13" s="19" t="s">
        <v>4</v>
      </c>
      <c r="F13" s="12"/>
      <c r="G13" s="19" t="s">
        <v>19</v>
      </c>
      <c r="H13" s="12"/>
      <c r="I13" s="12"/>
      <c r="J13" s="19" t="s">
        <v>4</v>
      </c>
      <c r="K13" s="4"/>
      <c r="L13" s="1"/>
    </row>
    <row r="14" spans="1:12" ht="13.5" thickTop="1">
      <c r="A14" s="2"/>
      <c r="B14" s="13">
        <f>SUM(B11*C11*D11)</f>
        <v>50000</v>
      </c>
      <c r="C14" s="4"/>
      <c r="D14" s="4"/>
      <c r="E14" s="13">
        <f>SUM(E11*100)/(D11*C11*B11)</f>
        <v>0</v>
      </c>
      <c r="F14" s="4"/>
      <c r="G14" s="13">
        <f>SUM(G11*H11*I11)</f>
        <v>50000</v>
      </c>
      <c r="H14" s="4"/>
      <c r="I14" s="4"/>
      <c r="J14" s="13">
        <f>SUM(J11*100)/(I11*H11*G11)</f>
        <v>0.2</v>
      </c>
      <c r="K14" s="4"/>
      <c r="L14" s="1"/>
    </row>
    <row r="15" spans="1:12" ht="12.75">
      <c r="A15" s="2"/>
      <c r="B15" s="7"/>
      <c r="C15" s="4"/>
      <c r="D15" s="4"/>
      <c r="E15" s="7"/>
      <c r="F15" s="4"/>
      <c r="G15" s="7"/>
      <c r="H15" s="4"/>
      <c r="I15" s="4"/>
      <c r="J15" s="7"/>
      <c r="K15" s="4"/>
      <c r="L15" s="1"/>
    </row>
    <row r="16" spans="1:12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2"/>
      <c r="B18" s="27" t="s">
        <v>24</v>
      </c>
      <c r="C18" s="4"/>
      <c r="D18" s="4"/>
      <c r="E18" s="4"/>
      <c r="F18" s="4"/>
      <c r="G18" s="15" t="s">
        <v>24</v>
      </c>
      <c r="H18" s="4"/>
      <c r="I18" s="4"/>
      <c r="J18" s="4"/>
      <c r="K18" s="4"/>
      <c r="L18" s="1"/>
    </row>
    <row r="19" spans="1:12" ht="12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ht="12.75">
      <c r="A20" s="2"/>
      <c r="B20" s="13" t="s">
        <v>7</v>
      </c>
      <c r="C20" s="9"/>
      <c r="D20" s="5"/>
      <c r="E20" s="13" t="s">
        <v>5</v>
      </c>
      <c r="F20" s="5"/>
      <c r="G20" s="13" t="s">
        <v>7</v>
      </c>
      <c r="H20" s="9"/>
      <c r="I20" s="5"/>
      <c r="J20" s="13" t="s">
        <v>5</v>
      </c>
      <c r="K20" s="4"/>
      <c r="L20" s="1"/>
    </row>
    <row r="21" spans="1:12" ht="12.75">
      <c r="A21" s="2"/>
      <c r="B21" s="13" t="s">
        <v>6</v>
      </c>
      <c r="C21" s="9"/>
      <c r="D21" s="5"/>
      <c r="E21" s="13" t="s">
        <v>11</v>
      </c>
      <c r="F21" s="5"/>
      <c r="G21" s="13" t="s">
        <v>6</v>
      </c>
      <c r="H21" s="9"/>
      <c r="I21" s="5"/>
      <c r="J21" s="13" t="s">
        <v>13</v>
      </c>
      <c r="K21" s="4"/>
      <c r="L21" s="1"/>
    </row>
    <row r="22" spans="1:12" ht="12.75">
      <c r="A22" s="2"/>
      <c r="B22" s="8">
        <v>3</v>
      </c>
      <c r="C22" s="4"/>
      <c r="D22" s="4"/>
      <c r="E22" s="10">
        <v>25</v>
      </c>
      <c r="F22" s="4"/>
      <c r="G22" s="8">
        <v>2</v>
      </c>
      <c r="H22" s="4"/>
      <c r="I22" s="4"/>
      <c r="J22" s="10">
        <v>25</v>
      </c>
      <c r="K22" s="4"/>
      <c r="L22" s="1"/>
    </row>
    <row r="23" spans="1:12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1" ht="12.75">
      <c r="A24" s="2"/>
      <c r="B24" s="20" t="s">
        <v>16</v>
      </c>
      <c r="C24" s="4"/>
      <c r="D24" s="4"/>
      <c r="E24" s="20" t="s">
        <v>14</v>
      </c>
      <c r="F24" s="4"/>
      <c r="G24" s="20" t="s">
        <v>17</v>
      </c>
      <c r="H24" s="4"/>
      <c r="I24" s="4"/>
      <c r="J24" s="20" t="s">
        <v>15</v>
      </c>
      <c r="K24" s="2"/>
    </row>
    <row r="25" spans="1:11" ht="12.75">
      <c r="A25" s="2"/>
      <c r="B25" s="20" t="s">
        <v>9</v>
      </c>
      <c r="C25" s="4"/>
      <c r="D25" s="4"/>
      <c r="E25" s="20" t="s">
        <v>10</v>
      </c>
      <c r="F25" s="4"/>
      <c r="G25" s="20" t="s">
        <v>8</v>
      </c>
      <c r="H25" s="4"/>
      <c r="I25" s="4"/>
      <c r="J25" s="20" t="s">
        <v>10</v>
      </c>
      <c r="K25" s="2"/>
    </row>
    <row r="26" spans="1:11" ht="12.75">
      <c r="A26" s="2"/>
      <c r="B26" s="21">
        <f>SUM(E22*100)/3600</f>
        <v>0.6944444444444444</v>
      </c>
      <c r="C26" s="4"/>
      <c r="D26" s="4"/>
      <c r="E26" s="22">
        <f>SUM(B26*B22)</f>
        <v>2.083333333333333</v>
      </c>
      <c r="F26" s="4"/>
      <c r="G26" s="21">
        <f>SUM(J22*100)/3600</f>
        <v>0.6944444444444444</v>
      </c>
      <c r="H26" s="4"/>
      <c r="I26" s="4"/>
      <c r="J26" s="22">
        <f>SUM(G26*G22)</f>
        <v>1.3888888888888888</v>
      </c>
      <c r="K26" s="2"/>
    </row>
    <row r="27" spans="1:11" ht="12.75">
      <c r="A27" s="2"/>
      <c r="B27" s="7"/>
      <c r="C27" s="4"/>
      <c r="D27" s="4"/>
      <c r="E27" s="7"/>
      <c r="F27" s="4"/>
      <c r="G27" s="7"/>
      <c r="H27" s="4"/>
      <c r="I27" s="4"/>
      <c r="J27" s="7"/>
      <c r="K27" s="2"/>
    </row>
    <row r="28" spans="1:11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21" thickBot="1">
      <c r="A29" s="2"/>
      <c r="B29" s="23" t="s">
        <v>12</v>
      </c>
      <c r="C29" s="23"/>
      <c r="D29" s="23"/>
      <c r="E29" s="23"/>
      <c r="F29" s="12"/>
      <c r="G29" s="23" t="s">
        <v>12</v>
      </c>
      <c r="H29" s="23"/>
      <c r="I29" s="23"/>
      <c r="J29" s="23"/>
      <c r="K29" s="2"/>
    </row>
    <row r="30" spans="1:11" ht="13.5" thickTop="1">
      <c r="A30" s="2"/>
      <c r="B30" s="4"/>
      <c r="C30" s="4"/>
      <c r="D30" s="4"/>
      <c r="E30" s="22">
        <f>SUM(E26+E14)</f>
        <v>2.083333333333333</v>
      </c>
      <c r="F30" s="4"/>
      <c r="G30" s="4"/>
      <c r="H30" s="4"/>
      <c r="I30" s="4"/>
      <c r="J30" s="22">
        <f>SUM(J26+J14)</f>
        <v>1.5888888888888888</v>
      </c>
      <c r="K30" s="2"/>
    </row>
    <row r="31" spans="1:11" ht="12.75">
      <c r="A31" s="2"/>
      <c r="B31" s="4"/>
      <c r="C31" s="4"/>
      <c r="D31" s="4"/>
      <c r="E31" s="7"/>
      <c r="F31" s="4"/>
      <c r="G31" s="4"/>
      <c r="H31" s="4"/>
      <c r="I31" s="4"/>
      <c r="J31" s="7"/>
      <c r="K31" s="2"/>
    </row>
    <row r="32" spans="1:11" ht="13.5" thickBot="1">
      <c r="A32" s="2"/>
      <c r="B32" s="4"/>
      <c r="C32" s="4"/>
      <c r="D32" s="4"/>
      <c r="E32" s="33" t="s">
        <v>18</v>
      </c>
      <c r="F32" s="33"/>
      <c r="G32" s="33"/>
      <c r="H32" s="4"/>
      <c r="I32" s="4"/>
      <c r="J32" s="4"/>
      <c r="K32" s="2"/>
    </row>
    <row r="33" spans="1:11" ht="13.5" thickTop="1">
      <c r="A33" s="2"/>
      <c r="B33" s="4"/>
      <c r="C33" s="4"/>
      <c r="D33" s="4"/>
      <c r="E33" s="4"/>
      <c r="F33" s="4"/>
      <c r="G33" s="22">
        <f>SUM(E30-J30)</f>
        <v>0.49444444444444424</v>
      </c>
      <c r="H33" s="4"/>
      <c r="I33" s="4"/>
      <c r="J33" s="4"/>
      <c r="K33" s="2"/>
    </row>
    <row r="34" spans="1:11" ht="12.75">
      <c r="A34" s="2"/>
      <c r="B34" s="4"/>
      <c r="C34" s="4"/>
      <c r="D34" s="4"/>
      <c r="E34" s="4"/>
      <c r="F34" s="4"/>
      <c r="G34" s="7"/>
      <c r="H34" s="4"/>
      <c r="I34" s="4"/>
      <c r="J34" s="4"/>
      <c r="K34" s="2"/>
    </row>
    <row r="35" spans="1:11" ht="12.75">
      <c r="A35" s="2"/>
      <c r="B35" s="4"/>
      <c r="C35" s="4"/>
      <c r="D35" s="4"/>
      <c r="E35" s="24" t="s">
        <v>20</v>
      </c>
      <c r="F35" s="14"/>
      <c r="G35" s="25">
        <f>SUM(G14*G33/100)/I11</f>
        <v>123.61111111111106</v>
      </c>
      <c r="H35" s="4"/>
      <c r="I35" s="4"/>
      <c r="J35" s="4"/>
      <c r="K35" s="2"/>
    </row>
    <row r="36" spans="1:11" ht="12.75">
      <c r="A36" s="2"/>
      <c r="B36" s="4"/>
      <c r="C36" s="4"/>
      <c r="D36" s="4"/>
      <c r="E36" s="4"/>
      <c r="F36" s="4"/>
      <c r="G36" s="7"/>
      <c r="H36" s="4"/>
      <c r="I36" s="4"/>
      <c r="J36" s="4"/>
      <c r="K36" s="2"/>
    </row>
    <row r="37" spans="1:11" ht="23.25">
      <c r="A37" s="2"/>
      <c r="B37" s="4"/>
      <c r="C37" s="4"/>
      <c r="D37" s="4"/>
      <c r="E37" s="31" t="s">
        <v>25</v>
      </c>
      <c r="F37" s="31"/>
      <c r="G37" s="26">
        <f>SUM(G35/(J11/I11))</f>
        <v>2.472222222222221</v>
      </c>
      <c r="H37" s="4"/>
      <c r="I37" s="4"/>
      <c r="J37" s="4"/>
      <c r="K37" s="2"/>
    </row>
    <row r="38" spans="1:11" ht="17.25" customHeight="1">
      <c r="A38" s="2"/>
      <c r="B38" s="4"/>
      <c r="C38" s="4"/>
      <c r="D38" s="4"/>
      <c r="E38" s="4"/>
      <c r="F38" s="4"/>
      <c r="G38" s="11"/>
      <c r="H38" s="4"/>
      <c r="I38" s="4"/>
      <c r="J38" s="4"/>
      <c r="K38" s="2"/>
    </row>
  </sheetData>
  <mergeCells count="6">
    <mergeCell ref="E37:F37"/>
    <mergeCell ref="B5:J5"/>
    <mergeCell ref="E32:G32"/>
    <mergeCell ref="E6:G6"/>
    <mergeCell ref="C7:D7"/>
    <mergeCell ref="H7:I7"/>
  </mergeCells>
  <printOptions/>
  <pageMargins left="0.32" right="0.23" top="0.49" bottom="0.33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Visteon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CESPEJO</dc:creator>
  <cp:keywords/>
  <dc:description/>
  <cp:lastModifiedBy>CESPEJO</cp:lastModifiedBy>
  <cp:lastPrinted>2009-03-31T15:16:19Z</cp:lastPrinted>
  <dcterms:created xsi:type="dcterms:W3CDTF">2006-04-11T16:28:16Z</dcterms:created>
  <dcterms:modified xsi:type="dcterms:W3CDTF">2009-05-08T20:56:25Z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